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BH\Downloads\"/>
    </mc:Choice>
  </mc:AlternateContent>
  <xr:revisionPtr revIDLastSave="0" documentId="13_ncr:1_{B9816E2C-6B00-450E-8898-EEC75B5A4889}" xr6:coauthVersionLast="41" xr6:coauthVersionMax="41" xr10:uidLastSave="{00000000-0000-0000-0000-000000000000}"/>
  <bookViews>
    <workbookView xWindow="28680" yWindow="-120" windowWidth="25440" windowHeight="15390" tabRatio="655" activeTab="1" xr2:uid="{00000000-000D-0000-FFFF-FFFF00000000}"/>
  </bookViews>
  <sheets>
    <sheet name="1-2-Generator" sheetId="1" r:id="rId1"/>
    <sheet name="3-Create stored procedure" sheetId="3" r:id="rId2"/>
    <sheet name="4-Create table" sheetId="4" r:id="rId3"/>
    <sheet name="5-Function StringEater" sheetId="5" r:id="rId4"/>
    <sheet name="6-Test stored procedure" sheetId="6" r:id="rId5"/>
    <sheet name="7-PLC Log Values" sheetId="7" r:id="rId6"/>
  </sheets>
  <definedNames>
    <definedName name="_xlnm._FilterDatabase" localSheetId="0" hidden="1">'1-2-Generator'!$B$11:$C$13</definedName>
    <definedName name="BOOL" localSheetId="4">#REF!</definedName>
    <definedName name="BOOL">#REF!</definedName>
    <definedName name="DATETIME" localSheetId="4">#REF!</definedName>
    <definedName name="DATETIME">#REF!</definedName>
    <definedName name="dbname">'1-2-Generator'!$B$3</definedName>
    <definedName name="DestTable">'1-2-Generator'!$B$7</definedName>
    <definedName name="DINT" localSheetId="4">#REF!</definedName>
    <definedName name="DINT">#REF!</definedName>
    <definedName name="INT" localSheetId="4">#REF!</definedName>
    <definedName name="INT">#REF!</definedName>
    <definedName name="MaxBOOL" localSheetId="4">#REF!</definedName>
    <definedName name="MaxBOOL">#REF!</definedName>
    <definedName name="MaxDINT" localSheetId="4">#REF!</definedName>
    <definedName name="MaxDINT">#REF!</definedName>
    <definedName name="MaxINT" localSheetId="4">#REF!</definedName>
    <definedName name="MaxINT">#REF!</definedName>
    <definedName name="MaxREAL" localSheetId="4">#REF!</definedName>
    <definedName name="MaxREAL">#REF!</definedName>
    <definedName name="MaxSTRING" localSheetId="4">#REF!</definedName>
    <definedName name="MaxSTRING">#REF!</definedName>
    <definedName name="MinBOOL" localSheetId="4">#REF!</definedName>
    <definedName name="MinBOOL">#REF!</definedName>
    <definedName name="MinDINT" localSheetId="4">#REF!</definedName>
    <definedName name="MinDINT">#REF!</definedName>
    <definedName name="MinINT" localSheetId="4">#REF!</definedName>
    <definedName name="MinINT">#REF!</definedName>
    <definedName name="MinREAL" localSheetId="4">#REF!</definedName>
    <definedName name="MinREAL">#REF!</definedName>
    <definedName name="MinSTRING" localSheetId="4">#REF!</definedName>
    <definedName name="MinSTRING">#REF!</definedName>
    <definedName name="REAL" localSheetId="4">#REF!</definedName>
    <definedName name="REAL">#REF!</definedName>
    <definedName name="RoutineName">'1-2-Generator'!$B$5</definedName>
    <definedName name="SourceTable">'1-2-Generator'!$B$7</definedName>
    <definedName name="STRING" localSheetId="4">#REF!</definedName>
    <definedName name="STRING">#REF!</definedName>
    <definedName name="Where" localSheetId="4">'1-2-Generator'!#REF!</definedName>
    <definedName name="Where">'1-2-Generator'!#REF!</definedName>
  </definedNames>
  <calcPr calcId="181029"/>
</workbook>
</file>

<file path=xl/calcChain.xml><?xml version="1.0" encoding="utf-8"?>
<calcChain xmlns="http://schemas.openxmlformats.org/spreadsheetml/2006/main">
  <c r="A5" i="6" l="1"/>
  <c r="A63" i="3"/>
  <c r="A12" i="4" l="1"/>
  <c r="A40" i="3" l="1"/>
  <c r="A39" i="3" l="1"/>
  <c r="A50" i="3" l="1"/>
  <c r="A51" i="3"/>
  <c r="A52" i="3"/>
  <c r="A53" i="3"/>
  <c r="A54" i="3"/>
  <c r="A55" i="3"/>
  <c r="A56" i="3"/>
  <c r="A57" i="3"/>
  <c r="A58" i="3"/>
  <c r="A46" i="3" l="1"/>
  <c r="A45" i="3" l="1"/>
  <c r="A59" i="3"/>
  <c r="A49" i="3"/>
  <c r="A48" i="3"/>
  <c r="B20" i="1"/>
  <c r="B18" i="1"/>
  <c r="B16" i="1"/>
  <c r="A4" i="3" l="1"/>
  <c r="A13" i="3"/>
  <c r="A8" i="3" l="1"/>
  <c r="A7" i="3"/>
  <c r="A16" i="3"/>
  <c r="A41" i="3" l="1"/>
  <c r="A42" i="3" l="1"/>
  <c r="A43" i="3" l="1"/>
  <c r="A44" i="3" l="1"/>
  <c r="A47" i="3" l="1"/>
</calcChain>
</file>

<file path=xl/sharedStrings.xml><?xml version="1.0" encoding="utf-8"?>
<sst xmlns="http://schemas.openxmlformats.org/spreadsheetml/2006/main" count="108" uniqueCount="103">
  <si>
    <t>Generated view - output</t>
  </si>
  <si>
    <t>AS</t>
  </si>
  <si>
    <t>GO</t>
  </si>
  <si>
    <t>Database name</t>
  </si>
  <si>
    <t>PLCSQL</t>
  </si>
  <si>
    <t xml:space="preserve"> Start SQL Server Management Studio</t>
  </si>
  <si>
    <t>1.</t>
  </si>
  <si>
    <t>2.</t>
  </si>
  <si>
    <t>Connect to your database, and make sure it is selected in the Object Explorer. Then click on New Query</t>
  </si>
  <si>
    <t>3.</t>
  </si>
  <si>
    <t>Copy the yellow fields from this Excel sheet into the Query Window, and press Execute (F5)</t>
  </si>
  <si>
    <t>How to use the generated script</t>
  </si>
  <si>
    <t>How to use this document:</t>
  </si>
  <si>
    <t>Procedure name</t>
  </si>
  <si>
    <t xml:space="preserve">IF EXISTS (SELECT ROUTINE_NAME FROM INFORMATION_SCHEMA.ROUTINES </t>
  </si>
  <si>
    <t>CREATE PROCEDURE</t>
  </si>
  <si>
    <t>@tstring NVARCHAR(MAX)</t>
  </si>
  <si>
    <t>BEGIN</t>
  </si>
  <si>
    <t>Column name</t>
  </si>
  <si>
    <t>3. Click on the sheet Output, and follow the instructions on the right</t>
  </si>
  <si>
    <t>/* ====================================</t>
  </si>
  <si>
    <t>SQL Stored Procedure for PLCSQL Link</t>
  </si>
  <si>
    <t>==================================== */</t>
  </si>
  <si>
    <t xml:space="preserve"> SET NOCOUNT ON</t>
  </si>
  <si>
    <t xml:space="preserve"> DECLARE @ParamValue NVARCHAR(MAX)</t>
  </si>
  <si>
    <t xml:space="preserve"> -- Find ParamID in first part of Where Pair</t>
  </si>
  <si>
    <t>Example value</t>
  </si>
  <si>
    <t>Pilsner</t>
  </si>
  <si>
    <t>Mixer</t>
  </si>
  <si>
    <t xml:space="preserve"> -- --------------------------------------------------------</t>
  </si>
  <si>
    <t>Copy this script to the SQL server - all yellow lines. You may delete empty lines afterwards.</t>
  </si>
  <si>
    <t>Create script for example table</t>
  </si>
  <si>
    <t xml:space="preserve">IF EXISTS (SELECT TABLE_NAME FROM INFORMATION_SCHEMA.TABLES </t>
  </si>
  <si>
    <t>SET ANSI_NULLS ON</t>
  </si>
  <si>
    <t>SET QUOTED_IDENTIFIER ON</t>
  </si>
  <si>
    <t>SET ANSI_PADDING ON</t>
  </si>
  <si>
    <t>1)</t>
  </si>
  <si>
    <t>sp_SaveConventional</t>
  </si>
  <si>
    <t>Destination table</t>
  </si>
  <si>
    <t>SQL Save procedure generator for PLCSQL Link</t>
  </si>
  <si>
    <t>1. Enter the ParamIDs you want to save in your table from your PLC</t>
  </si>
  <si>
    <t>PCBA</t>
  </si>
  <si>
    <t>BAT</t>
  </si>
  <si>
    <t>PowerWireMin</t>
  </si>
  <si>
    <t>PowerWireMax</t>
  </si>
  <si>
    <t>PowerWireMeas</t>
  </si>
  <si>
    <t>BalanceWireMin</t>
  </si>
  <si>
    <t>BalanceWireMax</t>
  </si>
  <si>
    <t>BalanceWireMeas</t>
  </si>
  <si>
    <t>MeasResult</t>
  </si>
  <si>
    <t>Inserts data in a conventional SQL table with values from a PLC. Script is called from the PLC.</t>
  </si>
  <si>
    <t xml:space="preserve"> DECLARE @ParamID NVARCHAR(MAX)</t>
  </si>
  <si>
    <t xml:space="preserve">WHILE LEN( @tstring ) &gt; 0 </t>
  </si>
  <si>
    <t xml:space="preserve"> BEGIN </t>
  </si>
  <si>
    <t xml:space="preserve"> -- Find ParamValue to log</t>
  </si>
  <si>
    <t xml:space="preserve"> SELECT @ParamValue = ExtractedValue, @tstring = RestString FROM dbo.ufn_StringEater(@tstring)</t>
  </si>
  <si>
    <t xml:space="preserve"> DECLARE @SaveQuery NVARCHAR(MAX)</t>
  </si>
  <si>
    <t xml:space="preserve"> SELECT @ParamID = ExtractedValue, @tstring = RestString FROM dbo.ufn_StringEater(@tstring)</t>
  </si>
  <si>
    <t xml:space="preserve"> DECLARE @Col NVARCHAR(MAX)=''</t>
  </si>
  <si>
    <t xml:space="preserve"> DECLARE @Val NVARCHAR(MAX)=''</t>
  </si>
  <si>
    <t xml:space="preserve">END -- End Stored procedure </t>
  </si>
  <si>
    <t>END -- End while tstring</t>
  </si>
  <si>
    <t>EXEC(@SaveQuery)</t>
  </si>
  <si>
    <t>SELECT CAST(dbo.ufn_getsetupvalue('SetID') AS INT) AS ParamID, @SetID AS ParamValue</t>
  </si>
  <si>
    <t>SELECT CAST(dbo.ufn_getsetupvalue('TimeStamp') AS INT) AS ParamID, CONVERT(VARCHAR(254), GETDATE(), 120) AS ParamValue --Formats DateTime as 2011-10-15 12:00:00</t>
  </si>
  <si>
    <t>SELECT CAST(dbo.ufn_getsetupvalue('SetCount') AS INT)  AS ParamID, CAST(@SetCount AS SMALLINT) AS ParamValue</t>
  </si>
  <si>
    <t>-- Output SetID,SetCount and TimeStamp to PLCSQL Link Client</t>
  </si>
  <si>
    <t>2. Enter the corresponding column names in your destination table - grouped by the different data types</t>
  </si>
  <si>
    <t>ParamID in PLC</t>
  </si>
  <si>
    <t>DROP TABLE [dbo].[LogTableConventional]</t>
  </si>
  <si>
    <t>WHERE TABLE_NAME = 'LogTableConventional')</t>
  </si>
  <si>
    <t>CREATE TABLE LogTableConventional (</t>
  </si>
  <si>
    <t>LogTableConventional</t>
  </si>
  <si>
    <t xml:space="preserve"> DECLARE @SetID INT=1</t>
  </si>
  <si>
    <t xml:space="preserve"> DECLARE @SetCount INT=1</t>
  </si>
  <si>
    <t>2)</t>
  </si>
  <si>
    <t>Test call for the stored procedure:</t>
  </si>
  <si>
    <t>3)</t>
  </si>
  <si>
    <t>Note 1: Edit only data in the orange fields</t>
  </si>
  <si>
    <t>-- print @SaveQuery -- Do NOT enable under production (Only for manuel testing)</t>
  </si>
  <si>
    <t>Note 3: ParamID 10001, 15001,30001 system reserved Do NOT USE</t>
  </si>
  <si>
    <t>Note 2: ParamID has to be in Asending order (1-9999: Real, 10001-14999: Int, 15001-19999=Dint; 20001-29999: Bool; 30001-30999: String)</t>
  </si>
  <si>
    <t>SET ANSI_NULLS ON
GO
SET QUOTED_IDENTIFIER ON
GO
-- =============================================
-- Author:  AJO and NSL, Automatic Syd A/S 
-- ALTER date:  2011-10-20 / 2019-02-28 AJO, ALSMATIK A/S
-- Description: Extracts the first value before the delimiter and returns
--              the rest of the string in a table.
--    New version which avoid using secondary function GetSetupValue
-- Example:  SELECT * FROM dbo.ufn_StringEater('123;124;125')
--    Returns table: 
--              ExtractedValue RestString
--    123    124;125
-- =============================================
CREATE Function [dbo].[ufn_StringEater]
( @tstring NVARCHAR(MAX) )
RETURNS TABLE AS RETURN (
 --Get value from string, before delimiter
 SELECT 
 CASE WHEN CHARINDEX(';', @tstring ) &lt; 1 
 --if no delimiter return whole string
 THEN @tstring
 --           remove spaces    delpos     delchar                     
 ELSE LEFT( RTRIM(@tstring), CHARINDEX(';', @tstring )  - 1 ) 
 END
 AS ExtractedValue, 
 --Get rest of string
 CASE WHEN CHARINDEX(';', @tstring ) &lt; 1 
 --if no delimiter return null
 THEN NULL
 ELSE RIGHT( RTRIM(@tstring), LEN( @tstring ) - CHARINDEX(';', @tstring ) )
 END
 AS RestString
)</t>
  </si>
  <si>
    <t>If you are not using our standard PLCSQL database, you will need to add this additional helper function manually by running the script below against your SQL Server:</t>
  </si>
  <si>
    <t>4)</t>
  </si>
  <si>
    <t>5)</t>
  </si>
  <si>
    <t>6)</t>
  </si>
  <si>
    <t>And the SQL_Logvalues to move the process data to Sql database</t>
  </si>
  <si>
    <t>Use the PLC Query 3 in SQL_Initialize to move data.</t>
  </si>
  <si>
    <t>Output from Created log table</t>
  </si>
  <si>
    <t>7)</t>
  </si>
  <si>
    <t>Look at your table to control the values have been saved.</t>
  </si>
  <si>
    <t>[TIMESTAMP] AS (GetDate()),</t>
  </si>
  <si>
    <t>[PCBA] [nchar] (75) NULL,</t>
  </si>
  <si>
    <t>[BAT] [nchar](75) NULL,</t>
  </si>
  <si>
    <t>[PowerWireMin] real NULL,</t>
  </si>
  <si>
    <t>[PowerWireMax] real NULL,</t>
  </si>
  <si>
    <t>[PowerWireMeas] int NULL,</t>
  </si>
  <si>
    <t>[BalanceWireMin] int NULL,</t>
  </si>
  <si>
    <t>[BalanceWireMax] int NULL,</t>
  </si>
  <si>
    <t>[BalanceWireMeas] bit NULL,</t>
  </si>
  <si>
    <t>[MeasResult] bit NULL</t>
  </si>
  <si>
    <t>) ON [PRIMARY]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</si>
</sst>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Courier New"/>
      <family val="3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rgb="FF000000"/>
      <name val="Courier New"/>
      <family val="3"/>
    </font>
    <font>
      <b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/>
      <bottom/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3">
    <xf numFmtId="0" fontId="0" fillId="0" borderId="0" xfId="0"/>
    <xf numFmtId="0" fontId="4" fillId="0" borderId="0" xfId="0" applyFont="1"/>
    <xf numFmtId="0" fontId="2" fillId="2" borderId="1" xfId="1"/>
    <xf numFmtId="0" fontId="3" fillId="0" borderId="0" xfId="0" applyFont="1"/>
    <xf numFmtId="0" fontId="5" fillId="0" borderId="0" xfId="0" applyFont="1"/>
    <xf numFmtId="0" fontId="0" fillId="3" borderId="2" xfId="2" applyFont="1"/>
    <xf numFmtId="0" fontId="6" fillId="3" borderId="2" xfId="2" applyFont="1"/>
    <xf numFmtId="0" fontId="7" fillId="0" borderId="0" xfId="0" applyFont="1" applyAlignment="1">
      <alignment horizontal="right"/>
    </xf>
    <xf numFmtId="0" fontId="7" fillId="0" borderId="0" xfId="0" applyFont="1"/>
    <xf numFmtId="0" fontId="6" fillId="3" borderId="2" xfId="2" quotePrefix="1" applyFont="1"/>
    <xf numFmtId="0" fontId="8" fillId="0" borderId="0" xfId="0" applyFont="1"/>
    <xf numFmtId="0" fontId="9" fillId="0" borderId="0" xfId="0" applyFont="1"/>
    <xf numFmtId="0" fontId="10" fillId="3" borderId="2" xfId="2" applyFont="1"/>
    <xf numFmtId="0" fontId="10" fillId="3" borderId="2" xfId="2" quotePrefix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10" fillId="4" borderId="2" xfId="2" applyFont="1" applyFill="1"/>
    <xf numFmtId="3" fontId="0" fillId="0" borderId="0" xfId="0" applyNumberFormat="1"/>
    <xf numFmtId="20" fontId="0" fillId="0" borderId="0" xfId="0" applyNumberFormat="1"/>
    <xf numFmtId="0" fontId="14" fillId="0" borderId="0" xfId="0" applyFont="1"/>
    <xf numFmtId="0" fontId="10" fillId="4" borderId="2" xfId="2" quotePrefix="1" applyFont="1" applyFill="1"/>
    <xf numFmtId="0" fontId="0" fillId="3" borderId="3" xfId="2" applyFont="1" applyBorder="1" applyAlignment="1">
      <alignment horizontal="left" wrapText="1"/>
    </xf>
    <xf numFmtId="0" fontId="0" fillId="3" borderId="0" xfId="2" applyFont="1" applyBorder="1" applyAlignment="1">
      <alignment horizontal="left" wrapText="1"/>
    </xf>
    <xf numFmtId="0" fontId="14" fillId="4" borderId="3" xfId="2" applyFont="1" applyFill="1" applyBorder="1" applyAlignment="1">
      <alignment horizontal="left" wrapText="1"/>
    </xf>
    <xf numFmtId="0" fontId="14" fillId="4" borderId="0" xfId="2" applyFont="1" applyFill="1" applyBorder="1" applyAlignment="1">
      <alignment horizontal="left" wrapText="1"/>
    </xf>
    <xf numFmtId="0" fontId="14" fillId="4" borderId="3" xfId="2" quotePrefix="1" applyFont="1" applyFill="1" applyBorder="1" applyAlignment="1">
      <alignment horizontal="left" wrapText="1"/>
    </xf>
    <xf numFmtId="0" fontId="0" fillId="3" borderId="3" xfId="2" applyFont="1" applyBorder="1" applyAlignment="1">
      <alignment horizontal="left" wrapText="1"/>
    </xf>
    <xf numFmtId="0" fontId="0" fillId="3" borderId="0" xfId="2" applyFont="1" applyBorder="1" applyAlignment="1">
      <alignment horizontal="left" wrapText="1"/>
    </xf>
    <xf numFmtId="0" fontId="15" fillId="4" borderId="3" xfId="2" applyFont="1" applyFill="1" applyBorder="1" applyAlignment="1">
      <alignment horizontal="left" wrapText="1"/>
    </xf>
    <xf numFmtId="0" fontId="0" fillId="3" borderId="3" xfId="2" applyFont="1" applyBorder="1" applyAlignment="1">
      <alignment horizontal="left" vertical="top" wrapText="1"/>
    </xf>
    <xf numFmtId="0" fontId="0" fillId="3" borderId="0" xfId="2" applyFont="1" applyBorder="1" applyAlignment="1">
      <alignment horizontal="left" vertical="top" wrapText="1"/>
    </xf>
    <xf numFmtId="49" fontId="13" fillId="3" borderId="3" xfId="2" applyNumberFormat="1" applyFont="1" applyBorder="1" applyAlignment="1">
      <alignment horizontal="left" vertical="top" wrapText="1"/>
    </xf>
    <xf numFmtId="49" fontId="13" fillId="3" borderId="0" xfId="2" applyNumberFormat="1" applyFont="1" applyBorder="1" applyAlignment="1">
      <alignment horizontal="left" vertical="top" wrapText="1"/>
    </xf>
  </cellXfs>
  <cellStyles count="3">
    <cellStyle name="Bemærk!" xfId="2" builtinId="10"/>
    <cellStyle name="Input" xfId="1" builtinId="20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342900</xdr:colOff>
      <xdr:row>4</xdr:row>
      <xdr:rowOff>76200</xdr:rowOff>
    </xdr:from>
    <xdr:to>
      <xdr:col>7</xdr:col>
      <xdr:colOff>419100</xdr:colOff>
      <xdr:row>7</xdr:row>
      <xdr:rowOff>19050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00925" y="923925"/>
          <a:ext cx="2514600" cy="514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123825</xdr:colOff>
      <xdr:row>9</xdr:row>
      <xdr:rowOff>180975</xdr:rowOff>
    </xdr:from>
    <xdr:to>
      <xdr:col>7</xdr:col>
      <xdr:colOff>398145</xdr:colOff>
      <xdr:row>15</xdr:row>
      <xdr:rowOff>131445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58175" y="1990725"/>
          <a:ext cx="2724150" cy="1162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18</xdr:col>
      <xdr:colOff>589333</xdr:colOff>
      <xdr:row>82</xdr:row>
      <xdr:rowOff>16266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63125" y="8743950"/>
          <a:ext cx="9733333" cy="70285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29</xdr:row>
      <xdr:rowOff>171552</xdr:rowOff>
    </xdr:from>
    <xdr:to>
      <xdr:col>10</xdr:col>
      <xdr:colOff>78105</xdr:colOff>
      <xdr:row>39</xdr:row>
      <xdr:rowOff>60629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" y="5419827"/>
          <a:ext cx="7052310" cy="19540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19050</xdr:rowOff>
    </xdr:from>
    <xdr:to>
      <xdr:col>6</xdr:col>
      <xdr:colOff>76722</xdr:colOff>
      <xdr:row>72</xdr:row>
      <xdr:rowOff>92461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E125B16-3B46-4016-9E11-1DAB129006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339840"/>
          <a:ext cx="3734322" cy="7316221"/>
        </a:xfrm>
        <a:prstGeom prst="rect">
          <a:avLst/>
        </a:prstGeom>
      </xdr:spPr>
    </xdr:pic>
    <xdr:clientData/>
  </xdr:twoCellAnchor>
  <xdr:twoCellAnchor editAs="oneCell">
    <xdr:from>
      <xdr:col>0</xdr:col>
      <xdr:colOff>21325</xdr:colOff>
      <xdr:row>72</xdr:row>
      <xdr:rowOff>15240</xdr:rowOff>
    </xdr:from>
    <xdr:to>
      <xdr:col>6</xdr:col>
      <xdr:colOff>57324</xdr:colOff>
      <xdr:row>111</xdr:row>
      <xdr:rowOff>130500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B683E20-1F8D-44EB-B661-96F6FD80E1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15" y="13582650"/>
          <a:ext cx="3697409" cy="71694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30480</xdr:rowOff>
    </xdr:from>
    <xdr:to>
      <xdr:col>15</xdr:col>
      <xdr:colOff>53340</xdr:colOff>
      <xdr:row>20</xdr:row>
      <xdr:rowOff>130859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3225FEC2-0963-4B67-BAD0-2FD3FAA954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85875"/>
          <a:ext cx="9197340" cy="2997884"/>
        </a:xfrm>
        <a:prstGeom prst="rect">
          <a:avLst/>
        </a:prstGeom>
      </xdr:spPr>
    </xdr:pic>
    <xdr:clientData/>
  </xdr:twoCellAnchor>
  <xdr:twoCellAnchor>
    <xdr:from>
      <xdr:col>1</xdr:col>
      <xdr:colOff>114300</xdr:colOff>
      <xdr:row>3</xdr:row>
      <xdr:rowOff>76200</xdr:rowOff>
    </xdr:from>
    <xdr:to>
      <xdr:col>5</xdr:col>
      <xdr:colOff>293370</xdr:colOff>
      <xdr:row>11</xdr:row>
      <xdr:rowOff>152400</xdr:rowOff>
    </xdr:to>
    <xdr:cxnSp macro="">
      <xdr:nvCxnSpPr>
        <xdr:cNvPr id="5" name="Lige pilforbindelse 4">
          <a:extLst>
            <a:ext uri="{FF2B5EF4-FFF2-40B4-BE49-F238E27FC236}">
              <a16:creationId xmlns:a16="http://schemas.microsoft.com/office/drawing/2014/main" id="{C1DEAC25-52A4-4DFC-A676-7019CA0FB1DB}"/>
            </a:ext>
          </a:extLst>
        </xdr:cNvPr>
        <xdr:cNvCxnSpPr/>
      </xdr:nvCxnSpPr>
      <xdr:spPr>
        <a:xfrm flipH="1">
          <a:off x="723900" y="1152525"/>
          <a:ext cx="2615565" cy="1524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255270</xdr:colOff>
      <xdr:row>3</xdr:row>
      <xdr:rowOff>114300</xdr:rowOff>
    </xdr:from>
    <xdr:to>
      <xdr:col>7</xdr:col>
      <xdr:colOff>457200</xdr:colOff>
      <xdr:row>19</xdr:row>
      <xdr:rowOff>9525</xdr:rowOff>
    </xdr:to>
    <xdr:cxnSp macro="">
      <xdr:nvCxnSpPr>
        <xdr:cNvPr id="6" name="Lige pilforbindelse 5">
          <a:extLst>
            <a:ext uri="{FF2B5EF4-FFF2-40B4-BE49-F238E27FC236}">
              <a16:creationId xmlns:a16="http://schemas.microsoft.com/office/drawing/2014/main" id="{D7A691A9-55D4-4835-8ABE-24E350A76C9E}"/>
            </a:ext>
          </a:extLst>
        </xdr:cNvPr>
        <xdr:cNvCxnSpPr/>
      </xdr:nvCxnSpPr>
      <xdr:spPr>
        <a:xfrm>
          <a:off x="3301365" y="1190625"/>
          <a:ext cx="1423035" cy="279273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23</xdr:row>
      <xdr:rowOff>91440</xdr:rowOff>
    </xdr:from>
    <xdr:to>
      <xdr:col>4</xdr:col>
      <xdr:colOff>472847</xdr:colOff>
      <xdr:row>31</xdr:row>
      <xdr:rowOff>76399</xdr:rowOff>
    </xdr:to>
    <xdr:pic>
      <xdr:nvPicPr>
        <xdr:cNvPr id="7" name="Billede 6">
          <a:extLst>
            <a:ext uri="{FF2B5EF4-FFF2-40B4-BE49-F238E27FC236}">
              <a16:creationId xmlns:a16="http://schemas.microsoft.com/office/drawing/2014/main" id="{0C248879-1C56-452C-86F0-FC27B8BB1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91075"/>
          <a:ext cx="2911247" cy="1428949"/>
        </a:xfrm>
        <a:prstGeom prst="rect">
          <a:avLst/>
        </a:prstGeom>
      </xdr:spPr>
    </xdr:pic>
    <xdr:clientData/>
  </xdr:twoCellAnchor>
  <xdr:twoCellAnchor>
    <xdr:from>
      <xdr:col>5</xdr:col>
      <xdr:colOff>255270</xdr:colOff>
      <xdr:row>3</xdr:row>
      <xdr:rowOff>114300</xdr:rowOff>
    </xdr:from>
    <xdr:to>
      <xdr:col>7</xdr:col>
      <xdr:colOff>459105</xdr:colOff>
      <xdr:row>19</xdr:row>
      <xdr:rowOff>11430</xdr:rowOff>
    </xdr:to>
    <xdr:cxnSp macro="">
      <xdr:nvCxnSpPr>
        <xdr:cNvPr id="8" name="Lige pilforbindelse 7">
          <a:extLst>
            <a:ext uri="{FF2B5EF4-FFF2-40B4-BE49-F238E27FC236}">
              <a16:creationId xmlns:a16="http://schemas.microsoft.com/office/drawing/2014/main" id="{6A90FBC5-799C-467B-8209-ACDD25724B64}"/>
            </a:ext>
          </a:extLst>
        </xdr:cNvPr>
        <xdr:cNvCxnSpPr/>
      </xdr:nvCxnSpPr>
      <xdr:spPr>
        <a:xfrm>
          <a:off x="3301365" y="1190625"/>
          <a:ext cx="1424940" cy="27965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255270</xdr:colOff>
      <xdr:row>3</xdr:row>
      <xdr:rowOff>114300</xdr:rowOff>
    </xdr:from>
    <xdr:to>
      <xdr:col>7</xdr:col>
      <xdr:colOff>461010</xdr:colOff>
      <xdr:row>19</xdr:row>
      <xdr:rowOff>15240</xdr:rowOff>
    </xdr:to>
    <xdr:cxnSp macro="">
      <xdr:nvCxnSpPr>
        <xdr:cNvPr id="9" name="Lige pilforbindelse 8">
          <a:extLst>
            <a:ext uri="{FF2B5EF4-FFF2-40B4-BE49-F238E27FC236}">
              <a16:creationId xmlns:a16="http://schemas.microsoft.com/office/drawing/2014/main" id="{1D0E82B2-03C1-4B6B-8508-C5E6FEC42187}"/>
            </a:ext>
          </a:extLst>
        </xdr:cNvPr>
        <xdr:cNvCxnSpPr/>
      </xdr:nvCxnSpPr>
      <xdr:spPr>
        <a:xfrm>
          <a:off x="3301365" y="1190625"/>
          <a:ext cx="1428750" cy="28003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476252</xdr:colOff>
      <xdr:row>23</xdr:row>
      <xdr:rowOff>19050</xdr:rowOff>
    </xdr:from>
    <xdr:to>
      <xdr:col>2</xdr:col>
      <xdr:colOff>457200</xdr:colOff>
      <xdr:row>26</xdr:row>
      <xdr:rowOff>154305</xdr:rowOff>
    </xdr:to>
    <xdr:cxnSp macro="">
      <xdr:nvCxnSpPr>
        <xdr:cNvPr id="10" name="Lige pilforbindelse 9">
          <a:extLst>
            <a:ext uri="{FF2B5EF4-FFF2-40B4-BE49-F238E27FC236}">
              <a16:creationId xmlns:a16="http://schemas.microsoft.com/office/drawing/2014/main" id="{C31682AF-0CD4-4EF3-8A30-4798E26107FE}"/>
            </a:ext>
          </a:extLst>
        </xdr:cNvPr>
        <xdr:cNvCxnSpPr/>
      </xdr:nvCxnSpPr>
      <xdr:spPr>
        <a:xfrm flipH="1">
          <a:off x="472442" y="4711065"/>
          <a:ext cx="1203958" cy="68199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323850</xdr:colOff>
      <xdr:row>26</xdr:row>
      <xdr:rowOff>163830</xdr:rowOff>
    </xdr:from>
    <xdr:to>
      <xdr:col>0</xdr:col>
      <xdr:colOff>468630</xdr:colOff>
      <xdr:row>35</xdr:row>
      <xdr:rowOff>95250</xdr:rowOff>
    </xdr:to>
    <xdr:cxnSp macro="">
      <xdr:nvCxnSpPr>
        <xdr:cNvPr id="11" name="Lige pilforbindelse 10">
          <a:extLst>
            <a:ext uri="{FF2B5EF4-FFF2-40B4-BE49-F238E27FC236}">
              <a16:creationId xmlns:a16="http://schemas.microsoft.com/office/drawing/2014/main" id="{1A4B70DA-B6D3-4F82-A9F2-A45DE4754AD4}"/>
            </a:ext>
          </a:extLst>
        </xdr:cNvPr>
        <xdr:cNvCxnSpPr/>
      </xdr:nvCxnSpPr>
      <xdr:spPr>
        <a:xfrm flipH="1">
          <a:off x="320040" y="5406390"/>
          <a:ext cx="152400" cy="15525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1"/>
  <sheetViews>
    <sheetView zoomScaleNormal="100" workbookViewId="0">
      <selection activeCell="B3" sqref="B3"/>
    </sheetView>
  </sheetViews>
  <sheetFormatPr defaultRowHeight="14.4" x14ac:dyDescent="0.3"/>
  <cols>
    <col min="1" max="1" width="19.33203125" customWidth="1"/>
    <col min="2" max="2" width="28" bestFit="1" customWidth="1"/>
    <col min="3" max="3" width="33.33203125" customWidth="1"/>
    <col min="4" max="4" width="8.44140625" customWidth="1"/>
    <col min="5" max="5" width="11.109375" customWidth="1"/>
    <col min="6" max="6" width="27.44140625" bestFit="1" customWidth="1"/>
  </cols>
  <sheetData>
    <row r="1" spans="1:9" ht="21" x14ac:dyDescent="0.4">
      <c r="A1" s="1" t="s">
        <v>39</v>
      </c>
      <c r="D1" s="1" t="s">
        <v>12</v>
      </c>
    </row>
    <row r="2" spans="1:9" ht="15.6" x14ac:dyDescent="0.3">
      <c r="A2" s="3"/>
      <c r="D2" s="8" t="s">
        <v>40</v>
      </c>
    </row>
    <row r="3" spans="1:9" ht="15.6" x14ac:dyDescent="0.3">
      <c r="A3" s="3" t="s">
        <v>3</v>
      </c>
      <c r="B3" s="2" t="s">
        <v>4</v>
      </c>
      <c r="D3" s="8" t="s">
        <v>67</v>
      </c>
    </row>
    <row r="4" spans="1:9" ht="15.6" x14ac:dyDescent="0.3">
      <c r="A4" s="3"/>
      <c r="D4" s="8" t="s">
        <v>19</v>
      </c>
    </row>
    <row r="5" spans="1:9" x14ac:dyDescent="0.3">
      <c r="A5" s="3" t="s">
        <v>13</v>
      </c>
      <c r="B5" s="2" t="s">
        <v>37</v>
      </c>
    </row>
    <row r="6" spans="1:9" x14ac:dyDescent="0.3">
      <c r="A6" s="3"/>
      <c r="D6" s="3" t="s">
        <v>78</v>
      </c>
    </row>
    <row r="7" spans="1:9" x14ac:dyDescent="0.3">
      <c r="A7" s="3" t="s">
        <v>38</v>
      </c>
      <c r="B7" s="2" t="s">
        <v>72</v>
      </c>
    </row>
    <row r="8" spans="1:9" x14ac:dyDescent="0.3">
      <c r="A8" s="3"/>
      <c r="D8" s="3" t="s">
        <v>81</v>
      </c>
    </row>
    <row r="9" spans="1:9" x14ac:dyDescent="0.3">
      <c r="A9" s="14" t="s">
        <v>36</v>
      </c>
      <c r="C9" s="14" t="s">
        <v>75</v>
      </c>
    </row>
    <row r="10" spans="1:9" x14ac:dyDescent="0.3">
      <c r="B10" s="10"/>
      <c r="D10" s="3" t="s">
        <v>80</v>
      </c>
      <c r="I10" s="3"/>
    </row>
    <row r="11" spans="1:9" x14ac:dyDescent="0.3">
      <c r="A11" s="3"/>
      <c r="B11" s="3" t="s">
        <v>68</v>
      </c>
      <c r="C11" s="3" t="s">
        <v>18</v>
      </c>
      <c r="E11" s="3"/>
      <c r="F11" s="3"/>
    </row>
    <row r="12" spans="1:9" x14ac:dyDescent="0.3">
      <c r="A12">
        <v>1</v>
      </c>
      <c r="B12" s="2">
        <v>1</v>
      </c>
      <c r="C12" s="2" t="s">
        <v>43</v>
      </c>
      <c r="E12" s="17"/>
    </row>
    <row r="13" spans="1:9" x14ac:dyDescent="0.3">
      <c r="A13">
        <v>2</v>
      </c>
      <c r="B13" s="2">
        <v>2</v>
      </c>
      <c r="C13" s="2" t="s">
        <v>44</v>
      </c>
      <c r="E13" s="18"/>
    </row>
    <row r="14" spans="1:9" x14ac:dyDescent="0.3">
      <c r="A14">
        <v>3</v>
      </c>
      <c r="B14" s="2">
        <v>3</v>
      </c>
      <c r="C14" s="2" t="s">
        <v>45</v>
      </c>
    </row>
    <row r="15" spans="1:9" x14ac:dyDescent="0.3">
      <c r="A15">
        <v>4</v>
      </c>
      <c r="B15" s="2">
        <v>10002</v>
      </c>
      <c r="C15" s="2" t="s">
        <v>46</v>
      </c>
    </row>
    <row r="16" spans="1:9" x14ac:dyDescent="0.3">
      <c r="A16">
        <v>5</v>
      </c>
      <c r="B16" s="2">
        <f t="shared" ref="B16:B18" si="0">B15+1</f>
        <v>10003</v>
      </c>
      <c r="C16" s="2" t="s">
        <v>47</v>
      </c>
    </row>
    <row r="17" spans="1:3" x14ac:dyDescent="0.3">
      <c r="A17">
        <v>6</v>
      </c>
      <c r="B17" s="2">
        <v>20001</v>
      </c>
      <c r="C17" s="2" t="s">
        <v>48</v>
      </c>
    </row>
    <row r="18" spans="1:3" x14ac:dyDescent="0.3">
      <c r="A18">
        <v>7</v>
      </c>
      <c r="B18" s="2">
        <f t="shared" si="0"/>
        <v>20002</v>
      </c>
      <c r="C18" s="2" t="s">
        <v>49</v>
      </c>
    </row>
    <row r="19" spans="1:3" x14ac:dyDescent="0.3">
      <c r="A19">
        <v>8</v>
      </c>
      <c r="B19" s="2">
        <v>30010</v>
      </c>
      <c r="C19" s="2" t="s">
        <v>41</v>
      </c>
    </row>
    <row r="20" spans="1:3" x14ac:dyDescent="0.3">
      <c r="A20">
        <v>9</v>
      </c>
      <c r="B20" s="2">
        <f>B19+1</f>
        <v>30011</v>
      </c>
      <c r="C20" s="2" t="s">
        <v>42</v>
      </c>
    </row>
    <row r="21" spans="1:3" x14ac:dyDescent="0.3">
      <c r="A21">
        <v>10</v>
      </c>
      <c r="B21" s="2"/>
      <c r="C21" s="2"/>
    </row>
    <row r="22" spans="1:3" x14ac:dyDescent="0.3">
      <c r="A22">
        <v>11</v>
      </c>
      <c r="B22" s="2"/>
      <c r="C22" s="2"/>
    </row>
    <row r="23" spans="1:3" x14ac:dyDescent="0.3">
      <c r="A23">
        <v>12</v>
      </c>
      <c r="B23" s="2"/>
      <c r="C23" s="2"/>
    </row>
    <row r="24" spans="1:3" x14ac:dyDescent="0.3">
      <c r="A24">
        <v>13</v>
      </c>
      <c r="B24" s="2"/>
      <c r="C24" s="2"/>
    </row>
    <row r="25" spans="1:3" x14ac:dyDescent="0.3">
      <c r="A25">
        <v>14</v>
      </c>
      <c r="B25" s="2"/>
      <c r="C25" s="2"/>
    </row>
    <row r="26" spans="1:3" x14ac:dyDescent="0.3">
      <c r="A26">
        <v>15</v>
      </c>
      <c r="B26" s="2"/>
      <c r="C26" s="2"/>
    </row>
    <row r="27" spans="1:3" x14ac:dyDescent="0.3">
      <c r="A27">
        <v>16</v>
      </c>
      <c r="B27" s="2"/>
      <c r="C27" s="2"/>
    </row>
    <row r="28" spans="1:3" x14ac:dyDescent="0.3">
      <c r="A28">
        <v>17</v>
      </c>
      <c r="B28" s="2"/>
      <c r="C28" s="2"/>
    </row>
    <row r="29" spans="1:3" x14ac:dyDescent="0.3">
      <c r="A29">
        <v>18</v>
      </c>
      <c r="B29" s="2"/>
      <c r="C29" s="2"/>
    </row>
    <row r="30" spans="1:3" x14ac:dyDescent="0.3">
      <c r="A30">
        <v>19</v>
      </c>
      <c r="B30" s="2"/>
      <c r="C30" s="2"/>
    </row>
    <row r="31" spans="1:3" x14ac:dyDescent="0.3">
      <c r="A31">
        <v>20</v>
      </c>
      <c r="B31" s="2"/>
      <c r="C31" s="2"/>
    </row>
  </sheetData>
  <scenarios current="0">
    <scenario name="REAL" locked="1" count="1" user="Anders Jorsal" comment="Created by Anders Jorsal on 23-10-2012">
      <inputCells r="B12" val="2958101"/>
    </scenario>
  </scenarios>
  <dataConsolidate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84"/>
  <sheetViews>
    <sheetView tabSelected="1" topLeftCell="A37" zoomScaleNormal="100" workbookViewId="0">
      <selection activeCell="A63" sqref="A63"/>
    </sheetView>
  </sheetViews>
  <sheetFormatPr defaultRowHeight="14.4" x14ac:dyDescent="0.3"/>
  <cols>
    <col min="1" max="1" width="129" customWidth="1"/>
    <col min="2" max="2" width="4.33203125" customWidth="1"/>
  </cols>
  <sheetData>
    <row r="1" spans="1:5" ht="21" x14ac:dyDescent="0.4">
      <c r="A1" s="1" t="s">
        <v>0</v>
      </c>
      <c r="D1" s="4" t="s">
        <v>11</v>
      </c>
    </row>
    <row r="2" spans="1:5" x14ac:dyDescent="0.3">
      <c r="A2" s="3" t="s">
        <v>30</v>
      </c>
    </row>
    <row r="4" spans="1:5" ht="15.6" x14ac:dyDescent="0.3">
      <c r="A4" s="5" t="str">
        <f>CONCATENATE("USE ",CHAR(34),dbname,CHAR(34))</f>
        <v>USE "PLCSQL"</v>
      </c>
      <c r="D4" s="7" t="s">
        <v>6</v>
      </c>
      <c r="E4" s="8" t="s">
        <v>5</v>
      </c>
    </row>
    <row r="5" spans="1:5" x14ac:dyDescent="0.3">
      <c r="A5" s="5" t="s">
        <v>2</v>
      </c>
    </row>
    <row r="6" spans="1:5" x14ac:dyDescent="0.3">
      <c r="A6" s="6" t="s">
        <v>14</v>
      </c>
    </row>
    <row r="7" spans="1:5" x14ac:dyDescent="0.3">
      <c r="A7" s="6" t="str">
        <f>CONCATENATE("WHERE ROUTINE_NAME = '",RoutineName,"')",)</f>
        <v>WHERE ROUTINE_NAME = 'sp_SaveConventional')</v>
      </c>
    </row>
    <row r="8" spans="1:5" x14ac:dyDescent="0.3">
      <c r="A8" s="6" t="str">
        <f>CONCATENATE("DROP PROCEDURE ",CHAR(34),RoutineName,CHAR(34))</f>
        <v>DROP PROCEDURE "sp_SaveConventional"</v>
      </c>
    </row>
    <row r="9" spans="1:5" ht="15.6" x14ac:dyDescent="0.3">
      <c r="A9" s="6" t="s">
        <v>2</v>
      </c>
      <c r="D9" s="7" t="s">
        <v>7</v>
      </c>
      <c r="E9" s="8" t="s">
        <v>8</v>
      </c>
    </row>
    <row r="10" spans="1:5" ht="15.6" x14ac:dyDescent="0.3">
      <c r="A10" s="9" t="s">
        <v>20</v>
      </c>
      <c r="D10" s="7"/>
      <c r="E10" s="8"/>
    </row>
    <row r="11" spans="1:5" ht="15.6" x14ac:dyDescent="0.3">
      <c r="A11" s="9" t="s">
        <v>21</v>
      </c>
      <c r="D11" s="7"/>
      <c r="E11" s="11" t="s">
        <v>26</v>
      </c>
    </row>
    <row r="12" spans="1:5" ht="15.6" x14ac:dyDescent="0.3">
      <c r="A12" s="9" t="s">
        <v>50</v>
      </c>
      <c r="D12" s="7"/>
      <c r="E12" s="7" t="s">
        <v>27</v>
      </c>
    </row>
    <row r="13" spans="1:5" ht="15.6" x14ac:dyDescent="0.3">
      <c r="A13" s="9" t="str">
        <f>CONCATENATE("Data is inserted into the SQL table: ",DestTable)</f>
        <v>Data is inserted into the SQL table: LogTableConventional</v>
      </c>
      <c r="D13" s="7"/>
      <c r="E13" s="7" t="s">
        <v>28</v>
      </c>
    </row>
    <row r="14" spans="1:5" ht="15.6" x14ac:dyDescent="0.3">
      <c r="A14" s="9" t="s">
        <v>22</v>
      </c>
      <c r="D14" s="7"/>
      <c r="E14" s="7"/>
    </row>
    <row r="15" spans="1:5" ht="15.6" x14ac:dyDescent="0.3">
      <c r="A15" s="6" t="s">
        <v>15</v>
      </c>
      <c r="E15" s="7"/>
    </row>
    <row r="16" spans="1:5" ht="15.6" x14ac:dyDescent="0.3">
      <c r="A16" s="6" t="str">
        <f>CONCATENATE(CHAR(34),RoutineName,CHAR(34))</f>
        <v>"sp_SaveConventional"</v>
      </c>
      <c r="E16" s="7"/>
    </row>
    <row r="17" spans="1:5" x14ac:dyDescent="0.3">
      <c r="A17" s="6" t="s">
        <v>16</v>
      </c>
    </row>
    <row r="18" spans="1:5" x14ac:dyDescent="0.3">
      <c r="A18" s="6" t="s">
        <v>1</v>
      </c>
    </row>
    <row r="19" spans="1:5" ht="15.6" x14ac:dyDescent="0.3">
      <c r="A19" s="6" t="s">
        <v>17</v>
      </c>
      <c r="C19" s="14" t="s">
        <v>77</v>
      </c>
      <c r="D19" s="15" t="s">
        <v>9</v>
      </c>
      <c r="E19" s="8" t="s">
        <v>10</v>
      </c>
    </row>
    <row r="20" spans="1:5" x14ac:dyDescent="0.3">
      <c r="A20" s="6" t="s">
        <v>23</v>
      </c>
    </row>
    <row r="21" spans="1:5" x14ac:dyDescent="0.3">
      <c r="A21" s="6" t="s">
        <v>51</v>
      </c>
    </row>
    <row r="22" spans="1:5" x14ac:dyDescent="0.3">
      <c r="A22" s="6" t="s">
        <v>24</v>
      </c>
    </row>
    <row r="23" spans="1:5" x14ac:dyDescent="0.3">
      <c r="A23" s="6" t="s">
        <v>56</v>
      </c>
    </row>
    <row r="24" spans="1:5" x14ac:dyDescent="0.3">
      <c r="A24" s="6" t="s">
        <v>58</v>
      </c>
    </row>
    <row r="25" spans="1:5" x14ac:dyDescent="0.3">
      <c r="A25" s="6" t="s">
        <v>59</v>
      </c>
    </row>
    <row r="26" spans="1:5" x14ac:dyDescent="0.3">
      <c r="A26" s="6" t="s">
        <v>73</v>
      </c>
    </row>
    <row r="27" spans="1:5" x14ac:dyDescent="0.3">
      <c r="A27" s="6" t="s">
        <v>74</v>
      </c>
    </row>
    <row r="28" spans="1:5" x14ac:dyDescent="0.3">
      <c r="A28" s="6"/>
    </row>
    <row r="29" spans="1:5" x14ac:dyDescent="0.3">
      <c r="A29" s="6" t="s">
        <v>52</v>
      </c>
    </row>
    <row r="30" spans="1:5" x14ac:dyDescent="0.3">
      <c r="A30" s="6" t="s">
        <v>53</v>
      </c>
    </row>
    <row r="31" spans="1:5" x14ac:dyDescent="0.3">
      <c r="A31" s="9" t="s">
        <v>25</v>
      </c>
    </row>
    <row r="32" spans="1:5" x14ac:dyDescent="0.3">
      <c r="A32" s="6" t="s">
        <v>57</v>
      </c>
    </row>
    <row r="33" spans="1:1" x14ac:dyDescent="0.3">
      <c r="A33" s="6"/>
    </row>
    <row r="34" spans="1:1" x14ac:dyDescent="0.3">
      <c r="A34" s="9" t="s">
        <v>54</v>
      </c>
    </row>
    <row r="35" spans="1:1" x14ac:dyDescent="0.3">
      <c r="A35" s="9" t="s">
        <v>55</v>
      </c>
    </row>
    <row r="36" spans="1:1" x14ac:dyDescent="0.3">
      <c r="A36" s="9"/>
    </row>
    <row r="37" spans="1:1" x14ac:dyDescent="0.3">
      <c r="A37" s="9"/>
    </row>
    <row r="38" spans="1:1" x14ac:dyDescent="0.3">
      <c r="A38" s="9"/>
    </row>
    <row r="39" spans="1:1" x14ac:dyDescent="0.3">
      <c r="A39" s="12" t="str">
        <f>IF('1-2-Generator'!B12&gt;0,CONCATENATE(" IF @ParamID=",'1-2-Generator'!B12," BEGIN SET @Col='[",'1-2-Generator'!C12,"]' SET @Val=CONCAT(CHAR(39),@ParamValue,CHAR(39)) END",),"")</f>
        <v xml:space="preserve"> IF @ParamID=1 BEGIN SET @Col='[PowerWireMin]' SET @Val=CONCAT(CHAR(39),@ParamValue,CHAR(39)) END</v>
      </c>
    </row>
    <row r="40" spans="1:1" x14ac:dyDescent="0.3">
      <c r="A40" s="12" t="str">
        <f>IF('1-2-Generator'!B13&gt;0,CONCATENATE(" IF @ParamID=",'1-2-Generator'!B13," BEGIN SET @Col=CONCAT(@Col,',[",'1-2-Generator'!C13,"]') SET @Val=CONCAT(@Val,',',CHAR(39),@ParamValue,CHAR(39)) END",),"")</f>
        <v xml:space="preserve"> IF @ParamID=2 BEGIN SET @Col=CONCAT(@Col,',[PowerWireMax]') SET @Val=CONCAT(@Val,',',CHAR(39),@ParamValue,CHAR(39)) END</v>
      </c>
    </row>
    <row r="41" spans="1:1" x14ac:dyDescent="0.3">
      <c r="A41" s="12" t="str">
        <f>IF('1-2-Generator'!B14&gt;0,CONCATENATE(" IF @ParamID=",'1-2-Generator'!B14," BEGIN SET @Col=CONCAT(@Col,',[",'1-2-Generator'!C14,"]') SET @Val=CONCAT(@Val,',',CHAR(39),@ParamValue,CHAR(39)) END",),"")</f>
        <v xml:space="preserve"> IF @ParamID=3 BEGIN SET @Col=CONCAT(@Col,',[PowerWireMeas]') SET @Val=CONCAT(@Val,',',CHAR(39),@ParamValue,CHAR(39)) END</v>
      </c>
    </row>
    <row r="42" spans="1:1" x14ac:dyDescent="0.3">
      <c r="A42" s="12" t="str">
        <f>IF('1-2-Generator'!B15&gt;0,CONCATENATE(" IF @ParamID=",'1-2-Generator'!B15," BEGIN SET @Col=CONCAT(@Col,',[",'1-2-Generator'!C15,"]') SET @Val=CONCAT(@Val,',',CHAR(39),@ParamValue,CHAR(39)) END",),"")</f>
        <v xml:space="preserve"> IF @ParamID=10002 BEGIN SET @Col=CONCAT(@Col,',[BalanceWireMin]') SET @Val=CONCAT(@Val,',',CHAR(39),@ParamValue,CHAR(39)) END</v>
      </c>
    </row>
    <row r="43" spans="1:1" x14ac:dyDescent="0.3">
      <c r="A43" s="12" t="str">
        <f>IF('1-2-Generator'!B16&gt;0,CONCATENATE(" IF @ParamID=",'1-2-Generator'!B16," BEGIN SET @Col=CONCAT(@Col,',[",'1-2-Generator'!C16,"]') SET @Val=CONCAT(@Val,',',CHAR(39),@ParamValue,CHAR(39)) END",),"")</f>
        <v xml:space="preserve"> IF @ParamID=10003 BEGIN SET @Col=CONCAT(@Col,',[BalanceWireMax]') SET @Val=CONCAT(@Val,',',CHAR(39),@ParamValue,CHAR(39)) END</v>
      </c>
    </row>
    <row r="44" spans="1:1" x14ac:dyDescent="0.3">
      <c r="A44" s="12" t="str">
        <f>IF('1-2-Generator'!B17&gt;0,CONCATENATE(" IF @ParamID=",'1-2-Generator'!B17," BEGIN SET @Col=CONCAT(@Col,',[",'1-2-Generator'!C17,"]') SET @Val=CONCAT(@Val,',',CHAR(39),@ParamValue,CHAR(39)) END",),"")</f>
        <v xml:space="preserve"> IF @ParamID=20001 BEGIN SET @Col=CONCAT(@Col,',[BalanceWireMeas]') SET @Val=CONCAT(@Val,',',CHAR(39),@ParamValue,CHAR(39)) END</v>
      </c>
    </row>
    <row r="45" spans="1:1" x14ac:dyDescent="0.3">
      <c r="A45" s="13" t="str">
        <f>IF('1-2-Generator'!B18&gt;0,CONCATENATE(" IF @ParamID=",'1-2-Generator'!B18," BEGIN SET @Col=CONCAT(@Col,',[",'1-2-Generator'!C18,"]') SET @Val=CONCAT(@Val,',',CHAR(39),@ParamValue,CHAR(39)) END",),"")</f>
        <v xml:space="preserve"> IF @ParamID=20002 BEGIN SET @Col=CONCAT(@Col,',[MeasResult]') SET @Val=CONCAT(@Val,',',CHAR(39),@ParamValue,CHAR(39)) END</v>
      </c>
    </row>
    <row r="46" spans="1:1" x14ac:dyDescent="0.3">
      <c r="A46" s="12" t="str">
        <f>IF('1-2-Generator'!B19&gt;0,CONCATENATE(" IF @ParamID=",'1-2-Generator'!B19," BEGIN SET @Col=CONCAT(@Col,',[",'1-2-Generator'!C19,"]') SET @Val=CONCAT(@Val,',',CHAR(39),@ParamValue,CHAR(39)) END",),"")</f>
        <v xml:space="preserve"> IF @ParamID=30010 BEGIN SET @Col=CONCAT(@Col,',[PCBA]') SET @Val=CONCAT(@Val,',',CHAR(39),@ParamValue,CHAR(39)) END</v>
      </c>
    </row>
    <row r="47" spans="1:1" x14ac:dyDescent="0.3">
      <c r="A47" s="12" t="str">
        <f>IF('1-2-Generator'!B20&gt;0,CONCATENATE(" IF @ParamID=",'1-2-Generator'!B20," BEGIN SET @Col=CONCAT(@Col,',[",'1-2-Generator'!C20,"]') SET @Val=CONCAT(@Val,',',CHAR(39),@ParamValue,CHAR(39)) END",),"")</f>
        <v xml:space="preserve"> IF @ParamID=30011 BEGIN SET @Col=CONCAT(@Col,',[BAT]') SET @Val=CONCAT(@Val,',',CHAR(39),@ParamValue,CHAR(39)) END</v>
      </c>
    </row>
    <row r="48" spans="1:1" x14ac:dyDescent="0.3">
      <c r="A48" s="12" t="str">
        <f>IF('1-2-Generator'!B21&gt;0,CONCATENATE(" IF @ParamID=",'1-2-Generator'!B21," BEGIN SET @Col=CONCAT(@Col,',[",'1-2-Generator'!C21,"]') SET @Val=CONCAT(@Val,',',CHAR(39),@ParamValue,CHAR(39)) END",),"")</f>
        <v/>
      </c>
    </row>
    <row r="49" spans="1:1" x14ac:dyDescent="0.3">
      <c r="A49" s="12" t="str">
        <f>IF('1-2-Generator'!B22&gt;0,CONCATENATE(" IF @ParamID=",'1-2-Generator'!B22," BEGIN SET @Col=CONCAT(@Col,',[",'1-2-Generator'!C22,"]') SET @Val=CONCAT(@Val,',',CHAR(39),@ParamValue,CHAR(39)) END",),"")</f>
        <v/>
      </c>
    </row>
    <row r="50" spans="1:1" x14ac:dyDescent="0.3">
      <c r="A50" s="12" t="str">
        <f>IF('1-2-Generator'!B23&gt;0,CONCATENATE(" IF @ParamID=",'1-2-Generator'!B23," BEGIN SET @Col=CONCAT(@Col,',[",'1-2-Generator'!C23,"]') SET @Val=CONCAT(@Val,',',CHAR(39),@ParamValue,CHAR(39)) END",),"")</f>
        <v/>
      </c>
    </row>
    <row r="51" spans="1:1" x14ac:dyDescent="0.3">
      <c r="A51" s="12" t="str">
        <f>IF('1-2-Generator'!B24&gt;0,CONCATENATE(" IF @ParamID=",'1-2-Generator'!B24," BEGIN SET @Col=CONCAT(@Col,',[",'1-2-Generator'!C24,"]') SET @Val=CONCAT(@Val,',',CHAR(39),@ParamValue,CHAR(39)) END",),"")</f>
        <v/>
      </c>
    </row>
    <row r="52" spans="1:1" x14ac:dyDescent="0.3">
      <c r="A52" s="12" t="str">
        <f>IF('1-2-Generator'!B25&gt;0,CONCATENATE(" IF @ParamID=",'1-2-Generator'!B25," BEGIN SET @Col=CONCAT(@Col,',[",'1-2-Generator'!C25,"]') SET @Val=CONCAT(@Val,',',CHAR(39),@ParamValue,CHAR(39)) END",),"")</f>
        <v/>
      </c>
    </row>
    <row r="53" spans="1:1" x14ac:dyDescent="0.3">
      <c r="A53" s="12" t="str">
        <f>IF('1-2-Generator'!B26&gt;0,CONCATENATE(" IF @ParamID=",'1-2-Generator'!B26," BEGIN SET @Col=CONCAT(@Col,',[",'1-2-Generator'!C26,"]') SET @Val=CONCAT(@Val,',',CHAR(39),@ParamValue,CHAR(39)) END",),"")</f>
        <v/>
      </c>
    </row>
    <row r="54" spans="1:1" x14ac:dyDescent="0.3">
      <c r="A54" s="12" t="str">
        <f>IF('1-2-Generator'!B27&gt;0,CONCATENATE(" IF @ParamID=",'1-2-Generator'!B27," BEGIN SET @Col=CONCAT(@Col,',[",'1-2-Generator'!C27,"]') SET @Val=CONCAT(@Val,',',CHAR(39),@ParamValue,CHAR(39)) END",),"")</f>
        <v/>
      </c>
    </row>
    <row r="55" spans="1:1" x14ac:dyDescent="0.3">
      <c r="A55" s="12" t="str">
        <f>IF('1-2-Generator'!B28&gt;0,CONCATENATE(" IF @ParamID=",'1-2-Generator'!B28," BEGIN SET @Col=CONCAT(@Col,',[",'1-2-Generator'!C28,"]') SET @Val=CONCAT(@Val,',',CHAR(39),@ParamValue,CHAR(39)) END",),"")</f>
        <v/>
      </c>
    </row>
    <row r="56" spans="1:1" x14ac:dyDescent="0.3">
      <c r="A56" s="12" t="str">
        <f>IF('1-2-Generator'!B29&gt;0,CONCATENATE(" IF @ParamID=",'1-2-Generator'!B29," BEGIN SET @Col=CONCAT(@Col,',[",'1-2-Generator'!C29,"]') SET @Val=CONCAT(@Val,',',CHAR(39),@ParamValue,CHAR(39)) END",),"")</f>
        <v/>
      </c>
    </row>
    <row r="57" spans="1:1" x14ac:dyDescent="0.3">
      <c r="A57" s="12" t="str">
        <f>IF('1-2-Generator'!B30&gt;0,CONCATENATE(" IF @ParamID=",'1-2-Generator'!B30," BEGIN SET @Col=CONCAT(@Col,',[",'1-2-Generator'!C30,"]') SET @Val=CONCAT(@Val,',',CHAR(39),@ParamValue,CHAR(39)) END",),"")</f>
        <v/>
      </c>
    </row>
    <row r="58" spans="1:1" x14ac:dyDescent="0.3">
      <c r="A58" s="12" t="str">
        <f>IF('1-2-Generator'!B31&gt;0,CONCATENATE(" IF @ParamID=",'1-2-Generator'!B31," BEGIN SET @Col=CONCAT(@Col,',[",'1-2-Generator'!C31,"]') SET @Val=CONCAT(@Val,',',CHAR(39),@ParamValue,CHAR(39)) END",),"")</f>
        <v/>
      </c>
    </row>
    <row r="59" spans="1:1" x14ac:dyDescent="0.3">
      <c r="A59" s="12" t="str">
        <f>IF('1-2-Generator'!B32&gt;0,CONCATENATE(" IF @ParamID=",'1-2-Generator'!B32," BEGIN SET @Col=CONCAT(@Col,',[",'1-2-Generator'!C32,"]') SET @Val=CONCAT(@Val,',',CHAR(39),@ParamValue,CHAR(39)) END",),"")</f>
        <v/>
      </c>
    </row>
    <row r="60" spans="1:1" x14ac:dyDescent="0.3">
      <c r="A60" s="13" t="s">
        <v>29</v>
      </c>
    </row>
    <row r="61" spans="1:1" x14ac:dyDescent="0.3">
      <c r="A61" s="13" t="s">
        <v>61</v>
      </c>
    </row>
    <row r="62" spans="1:1" x14ac:dyDescent="0.3">
      <c r="A62" s="13"/>
    </row>
    <row r="63" spans="1:1" x14ac:dyDescent="0.3">
      <c r="A63" s="13" t="str">
        <f>CONCATENATE("SET @SaveQuery=CONCAT('INSERT INTO ",DestTable," (',@Col,') VALUES (',@Val,')')")</f>
        <v>SET @SaveQuery=CONCAT('INSERT INTO LogTableConventional (',@Col,') VALUES (',@Val,')')</v>
      </c>
    </row>
    <row r="64" spans="1:1" x14ac:dyDescent="0.3">
      <c r="A64" s="13" t="s">
        <v>79</v>
      </c>
    </row>
    <row r="65" spans="1:5" x14ac:dyDescent="0.3">
      <c r="A65" s="12" t="s">
        <v>62</v>
      </c>
    </row>
    <row r="66" spans="1:5" x14ac:dyDescent="0.3">
      <c r="A66" s="12"/>
    </row>
    <row r="67" spans="1:5" x14ac:dyDescent="0.3">
      <c r="A67" s="13" t="s">
        <v>66</v>
      </c>
    </row>
    <row r="68" spans="1:5" x14ac:dyDescent="0.3">
      <c r="A68" s="12" t="s">
        <v>63</v>
      </c>
    </row>
    <row r="69" spans="1:5" x14ac:dyDescent="0.3">
      <c r="A69" s="12" t="s">
        <v>64</v>
      </c>
    </row>
    <row r="70" spans="1:5" x14ac:dyDescent="0.3">
      <c r="A70" s="12" t="s">
        <v>65</v>
      </c>
    </row>
    <row r="71" spans="1:5" x14ac:dyDescent="0.3">
      <c r="A71" s="12"/>
    </row>
    <row r="72" spans="1:5" x14ac:dyDescent="0.3">
      <c r="A72" s="12" t="s">
        <v>60</v>
      </c>
    </row>
    <row r="75" spans="1:5" x14ac:dyDescent="0.3">
      <c r="A75" s="3"/>
    </row>
    <row r="76" spans="1:5" ht="15" customHeight="1" x14ac:dyDescent="0.3">
      <c r="A76" s="16"/>
      <c r="D76" s="7"/>
      <c r="E76" s="8"/>
    </row>
    <row r="77" spans="1:5" x14ac:dyDescent="0.3">
      <c r="A77" s="16"/>
    </row>
    <row r="78" spans="1:5" x14ac:dyDescent="0.3">
      <c r="A78" s="16"/>
    </row>
    <row r="79" spans="1:5" x14ac:dyDescent="0.3">
      <c r="A79" s="16"/>
    </row>
    <row r="80" spans="1:5" x14ac:dyDescent="0.3">
      <c r="A80" s="16"/>
    </row>
    <row r="81" spans="1:1" x14ac:dyDescent="0.3">
      <c r="A81" s="16"/>
    </row>
    <row r="82" spans="1:1" x14ac:dyDescent="0.3">
      <c r="A82" s="20"/>
    </row>
    <row r="83" spans="1:1" x14ac:dyDescent="0.3">
      <c r="A83" s="16"/>
    </row>
    <row r="84" spans="1:1" x14ac:dyDescent="0.3">
      <c r="A84" s="1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3"/>
  <sheetViews>
    <sheetView workbookViewId="0">
      <selection activeCell="L6" sqref="L6"/>
    </sheetView>
  </sheetViews>
  <sheetFormatPr defaultRowHeight="14.4" x14ac:dyDescent="0.3"/>
  <cols>
    <col min="1" max="1" width="11.88671875" customWidth="1"/>
    <col min="9" max="9" width="19" customWidth="1"/>
    <col min="10" max="10" width="9.33203125" customWidth="1"/>
  </cols>
  <sheetData>
    <row r="2" spans="1:10" x14ac:dyDescent="0.3">
      <c r="A2" s="3" t="s">
        <v>31</v>
      </c>
      <c r="D2" s="19" t="s">
        <v>84</v>
      </c>
      <c r="E2" t="s">
        <v>10</v>
      </c>
    </row>
    <row r="4" spans="1:10" x14ac:dyDescent="0.3">
      <c r="A4" s="26" t="s">
        <v>32</v>
      </c>
      <c r="B4" s="27"/>
      <c r="C4" s="27"/>
      <c r="D4" s="27"/>
      <c r="E4" s="27"/>
      <c r="F4" s="27"/>
      <c r="G4" s="27"/>
      <c r="H4" s="27"/>
      <c r="I4" s="27"/>
      <c r="J4" s="27"/>
    </row>
    <row r="5" spans="1:10" x14ac:dyDescent="0.3">
      <c r="A5" s="26" t="s">
        <v>70</v>
      </c>
      <c r="B5" s="27"/>
      <c r="C5" s="27"/>
      <c r="D5" s="27"/>
      <c r="E5" s="27"/>
      <c r="F5" s="27"/>
      <c r="G5" s="27"/>
      <c r="H5" s="27"/>
      <c r="I5" s="27"/>
      <c r="J5" s="27"/>
    </row>
    <row r="6" spans="1:10" x14ac:dyDescent="0.3">
      <c r="A6" s="26" t="s">
        <v>69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x14ac:dyDescent="0.3">
      <c r="A7" s="26" t="s">
        <v>33</v>
      </c>
      <c r="B7" s="27"/>
      <c r="C7" s="27"/>
      <c r="D7" s="27"/>
      <c r="E7" s="27"/>
      <c r="F7" s="27"/>
      <c r="G7" s="27"/>
      <c r="H7" s="27"/>
      <c r="I7" s="27"/>
      <c r="J7" s="27"/>
    </row>
    <row r="8" spans="1:10" x14ac:dyDescent="0.3">
      <c r="A8" s="26" t="s">
        <v>34</v>
      </c>
      <c r="B8" s="27"/>
      <c r="C8" s="27"/>
      <c r="D8" s="27"/>
      <c r="E8" s="27"/>
      <c r="F8" s="27"/>
      <c r="G8" s="27"/>
      <c r="H8" s="27"/>
      <c r="I8" s="27"/>
      <c r="J8" s="27"/>
    </row>
    <row r="9" spans="1:10" x14ac:dyDescent="0.3">
      <c r="A9" s="26" t="s">
        <v>35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x14ac:dyDescent="0.3">
      <c r="A10" s="26" t="s">
        <v>2</v>
      </c>
      <c r="B10" s="27"/>
      <c r="C10" s="27"/>
      <c r="D10" s="27"/>
      <c r="E10" s="27"/>
      <c r="F10" s="27"/>
      <c r="G10" s="27"/>
      <c r="H10" s="27"/>
      <c r="I10" s="27"/>
      <c r="J10" s="27"/>
    </row>
    <row r="11" spans="1:10" ht="14.4" customHeight="1" x14ac:dyDescent="0.3">
      <c r="A11" s="21"/>
      <c r="B11" s="22"/>
      <c r="C11" s="22"/>
      <c r="D11" s="22"/>
      <c r="E11" s="22"/>
      <c r="F11" s="22"/>
      <c r="G11" s="22"/>
      <c r="H11" s="22"/>
      <c r="I11" s="22"/>
      <c r="J11" s="22"/>
    </row>
    <row r="12" spans="1:10" ht="14.4" customHeight="1" x14ac:dyDescent="0.3">
      <c r="A12" s="26" t="str">
        <f>"USE " &amp;'1-2-Generator'!B3</f>
        <v>USE PLCSQL</v>
      </c>
      <c r="B12" s="27"/>
      <c r="C12" s="27"/>
      <c r="D12" s="27"/>
      <c r="E12" s="27"/>
      <c r="F12" s="27"/>
      <c r="G12" s="27"/>
      <c r="H12" s="27"/>
      <c r="I12" s="27"/>
      <c r="J12" s="27"/>
    </row>
    <row r="13" spans="1:10" ht="14.4" customHeight="1" x14ac:dyDescent="0.3">
      <c r="A13" s="26" t="s">
        <v>71</v>
      </c>
      <c r="B13" s="27"/>
      <c r="C13" s="27"/>
      <c r="D13" s="27"/>
      <c r="E13" s="27"/>
      <c r="F13" s="27"/>
      <c r="G13" s="27"/>
      <c r="H13" s="27"/>
      <c r="I13" s="27"/>
      <c r="J13" s="27"/>
    </row>
    <row r="14" spans="1:10" ht="14.4" customHeight="1" x14ac:dyDescent="0.3">
      <c r="A14" s="29" t="s">
        <v>92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4.4" customHeight="1" x14ac:dyDescent="0.3">
      <c r="A15" s="26" t="s">
        <v>93</v>
      </c>
      <c r="B15" s="27"/>
      <c r="C15" s="27"/>
      <c r="D15" s="27"/>
      <c r="E15" s="27"/>
      <c r="F15" s="27"/>
      <c r="G15" s="27"/>
      <c r="H15" s="27"/>
      <c r="I15" s="27"/>
      <c r="J15" s="27"/>
    </row>
    <row r="16" spans="1:10" ht="14.4" customHeight="1" x14ac:dyDescent="0.3">
      <c r="A16" s="26" t="s">
        <v>94</v>
      </c>
      <c r="B16" s="27"/>
      <c r="C16" s="27"/>
      <c r="D16" s="27"/>
      <c r="E16" s="27"/>
      <c r="F16" s="27"/>
      <c r="G16" s="27"/>
      <c r="H16" s="27"/>
      <c r="I16" s="27"/>
      <c r="J16" s="27"/>
    </row>
    <row r="17" spans="1:10" ht="14.4" customHeight="1" x14ac:dyDescent="0.3">
      <c r="A17" s="26" t="s">
        <v>95</v>
      </c>
      <c r="B17" s="27"/>
      <c r="C17" s="27"/>
      <c r="D17" s="27"/>
      <c r="E17" s="27"/>
      <c r="F17" s="27"/>
      <c r="G17" s="27"/>
      <c r="H17" s="27"/>
      <c r="I17" s="27"/>
      <c r="J17" s="27"/>
    </row>
    <row r="18" spans="1:10" ht="14.4" customHeight="1" x14ac:dyDescent="0.3">
      <c r="A18" s="26" t="s">
        <v>96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10" ht="14.4" customHeight="1" x14ac:dyDescent="0.3">
      <c r="A19" s="26" t="s">
        <v>97</v>
      </c>
      <c r="B19" s="27"/>
      <c r="C19" s="27"/>
      <c r="D19" s="27"/>
      <c r="E19" s="27"/>
      <c r="F19" s="27"/>
      <c r="G19" s="27"/>
      <c r="H19" s="27"/>
      <c r="I19" s="27"/>
      <c r="J19" s="27"/>
    </row>
    <row r="20" spans="1:10" ht="14.4" customHeight="1" x14ac:dyDescent="0.3">
      <c r="A20" s="26" t="s">
        <v>98</v>
      </c>
      <c r="B20" s="27"/>
      <c r="C20" s="27"/>
      <c r="D20" s="27"/>
      <c r="E20" s="27"/>
      <c r="F20" s="27"/>
      <c r="G20" s="27"/>
      <c r="H20" s="27"/>
      <c r="I20" s="27"/>
      <c r="J20" s="27"/>
    </row>
    <row r="21" spans="1:10" ht="14.4" customHeight="1" x14ac:dyDescent="0.3">
      <c r="A21" s="26" t="s">
        <v>99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14.4" customHeight="1" x14ac:dyDescent="0.3">
      <c r="A22" s="26" t="s">
        <v>100</v>
      </c>
      <c r="B22" s="27"/>
      <c r="C22" s="27"/>
      <c r="D22" s="27"/>
      <c r="E22" s="27"/>
      <c r="F22" s="27"/>
      <c r="G22" s="27"/>
      <c r="H22" s="27"/>
      <c r="I22" s="27"/>
      <c r="J22" s="27"/>
    </row>
    <row r="23" spans="1:10" x14ac:dyDescent="0.3">
      <c r="A23" s="26" t="s">
        <v>101</v>
      </c>
      <c r="B23" s="27"/>
      <c r="C23" s="27"/>
      <c r="D23" s="27"/>
      <c r="E23" s="27"/>
      <c r="F23" s="27"/>
      <c r="G23" s="27"/>
      <c r="H23" s="27"/>
      <c r="I23" s="27"/>
      <c r="J23" s="27"/>
    </row>
    <row r="24" spans="1:10" x14ac:dyDescent="0.3">
      <c r="A24" s="26" t="s">
        <v>102</v>
      </c>
      <c r="B24" s="27"/>
      <c r="C24" s="27"/>
      <c r="D24" s="27"/>
      <c r="E24" s="27"/>
      <c r="F24" s="27"/>
      <c r="G24" s="27"/>
      <c r="H24" s="27"/>
      <c r="I24" s="27"/>
      <c r="J24" s="27"/>
    </row>
    <row r="25" spans="1:10" x14ac:dyDescent="0.3">
      <c r="A25" s="26" t="s">
        <v>2</v>
      </c>
      <c r="B25" s="27"/>
      <c r="C25" s="27"/>
      <c r="D25" s="27"/>
      <c r="E25" s="27"/>
      <c r="F25" s="27"/>
      <c r="G25" s="27"/>
      <c r="H25" s="27"/>
      <c r="I25" s="27"/>
      <c r="J25" s="27"/>
    </row>
    <row r="26" spans="1:10" x14ac:dyDescent="0.3">
      <c r="A26" s="23"/>
      <c r="B26" s="24"/>
      <c r="C26" s="24"/>
      <c r="D26" s="24"/>
      <c r="E26" s="24"/>
      <c r="F26" s="24"/>
      <c r="G26" s="24"/>
      <c r="H26" s="24"/>
      <c r="I26" s="24"/>
      <c r="J26" s="24"/>
    </row>
    <row r="27" spans="1:10" x14ac:dyDescent="0.3">
      <c r="A27" s="23"/>
      <c r="B27" s="24"/>
      <c r="C27" s="24"/>
      <c r="D27" s="24"/>
      <c r="E27" s="24"/>
      <c r="F27" s="24"/>
      <c r="G27" s="24"/>
      <c r="H27" s="24"/>
      <c r="I27" s="24"/>
      <c r="J27" s="24"/>
    </row>
    <row r="28" spans="1:10" x14ac:dyDescent="0.3">
      <c r="A28" s="23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3">
      <c r="A29" s="28" t="s">
        <v>89</v>
      </c>
      <c r="B29" s="24"/>
      <c r="C29" s="24"/>
      <c r="D29" s="24"/>
      <c r="E29" s="24"/>
      <c r="F29" s="24"/>
      <c r="G29" s="24"/>
      <c r="H29" s="24"/>
      <c r="I29" s="24"/>
      <c r="J29" s="24"/>
    </row>
    <row r="30" spans="1:10" ht="33.75" customHeight="1" x14ac:dyDescent="0.3">
      <c r="A30" s="23"/>
      <c r="B30" s="24"/>
      <c r="C30" s="24"/>
      <c r="D30" s="24"/>
      <c r="E30" s="24"/>
      <c r="F30" s="24"/>
      <c r="G30" s="24"/>
      <c r="H30" s="24"/>
      <c r="I30" s="24"/>
      <c r="J30" s="24"/>
    </row>
    <row r="31" spans="1:10" x14ac:dyDescent="0.3">
      <c r="A31" s="23"/>
      <c r="B31" s="24"/>
      <c r="C31" s="24"/>
      <c r="D31" s="24"/>
      <c r="E31" s="24"/>
      <c r="F31" s="24"/>
      <c r="G31" s="24"/>
      <c r="H31" s="24"/>
      <c r="I31" s="24"/>
      <c r="J31" s="24"/>
    </row>
    <row r="32" spans="1:10" x14ac:dyDescent="0.3">
      <c r="A32" s="23"/>
      <c r="B32" s="24"/>
      <c r="C32" s="24"/>
      <c r="D32" s="24"/>
      <c r="E32" s="24"/>
      <c r="F32" s="24"/>
      <c r="G32" s="24"/>
      <c r="H32" s="24"/>
      <c r="I32" s="24"/>
      <c r="J32" s="24"/>
    </row>
    <row r="33" spans="1:10" x14ac:dyDescent="0.3">
      <c r="A33" s="23"/>
      <c r="B33" s="24"/>
      <c r="C33" s="24"/>
      <c r="D33" s="24"/>
      <c r="E33" s="24"/>
      <c r="F33" s="24"/>
      <c r="G33" s="24"/>
      <c r="H33" s="24"/>
      <c r="I33" s="24"/>
      <c r="J33" s="24"/>
    </row>
    <row r="34" spans="1:10" x14ac:dyDescent="0.3">
      <c r="A34" s="23"/>
      <c r="B34" s="24"/>
      <c r="C34" s="24"/>
      <c r="D34" s="24"/>
      <c r="E34" s="24"/>
      <c r="F34" s="24"/>
      <c r="G34" s="24"/>
      <c r="H34" s="24"/>
      <c r="I34" s="24"/>
      <c r="J34" s="24"/>
    </row>
    <row r="35" spans="1:10" x14ac:dyDescent="0.3">
      <c r="A35" s="25"/>
      <c r="B35" s="24"/>
      <c r="C35" s="24"/>
      <c r="D35" s="24"/>
      <c r="E35" s="24"/>
      <c r="F35" s="24"/>
      <c r="G35" s="24"/>
      <c r="H35" s="24"/>
      <c r="I35" s="24"/>
      <c r="J35" s="24"/>
    </row>
    <row r="36" spans="1:10" x14ac:dyDescent="0.3">
      <c r="A36" s="23"/>
      <c r="B36" s="24"/>
      <c r="C36" s="24"/>
      <c r="D36" s="24"/>
      <c r="E36" s="24"/>
      <c r="F36" s="24"/>
      <c r="G36" s="24"/>
      <c r="H36" s="24"/>
      <c r="I36" s="24"/>
      <c r="J36" s="24"/>
    </row>
    <row r="37" spans="1:10" x14ac:dyDescent="0.3">
      <c r="A37" s="23"/>
      <c r="B37" s="24"/>
      <c r="C37" s="24"/>
      <c r="D37" s="24"/>
      <c r="E37" s="24"/>
      <c r="F37" s="24"/>
      <c r="G37" s="24"/>
      <c r="H37" s="24"/>
      <c r="I37" s="24"/>
      <c r="J37" s="24"/>
    </row>
    <row r="38" spans="1:10" x14ac:dyDescent="0.3">
      <c r="A38" s="23"/>
      <c r="B38" s="24"/>
      <c r="C38" s="24"/>
      <c r="D38" s="24"/>
      <c r="E38" s="24"/>
      <c r="F38" s="24"/>
      <c r="G38" s="24"/>
      <c r="H38" s="24"/>
      <c r="I38" s="24"/>
      <c r="J38" s="24"/>
    </row>
    <row r="39" spans="1:10" x14ac:dyDescent="0.3">
      <c r="A39" s="23"/>
      <c r="B39" s="24"/>
      <c r="C39" s="24"/>
      <c r="D39" s="24"/>
      <c r="E39" s="24"/>
      <c r="F39" s="24"/>
      <c r="G39" s="24"/>
      <c r="H39" s="24"/>
      <c r="I39" s="24"/>
      <c r="J39" s="24"/>
    </row>
    <row r="40" spans="1:10" x14ac:dyDescent="0.3">
      <c r="A40" s="23"/>
      <c r="B40" s="24"/>
      <c r="C40" s="24"/>
      <c r="D40" s="24"/>
      <c r="E40" s="24"/>
      <c r="F40" s="24"/>
      <c r="G40" s="24"/>
      <c r="H40" s="24"/>
      <c r="I40" s="24"/>
      <c r="J40" s="24"/>
    </row>
    <row r="41" spans="1:10" x14ac:dyDescent="0.3">
      <c r="A41" s="23"/>
      <c r="B41" s="24"/>
      <c r="C41" s="24"/>
      <c r="D41" s="24"/>
      <c r="E41" s="24"/>
      <c r="F41" s="24"/>
      <c r="G41" s="24"/>
      <c r="H41" s="24"/>
      <c r="I41" s="24"/>
      <c r="J41" s="24"/>
    </row>
    <row r="42" spans="1:10" x14ac:dyDescent="0.3">
      <c r="A42" s="23"/>
      <c r="B42" s="24"/>
      <c r="C42" s="24"/>
      <c r="D42" s="24"/>
      <c r="E42" s="24"/>
      <c r="F42" s="24"/>
      <c r="G42" s="24"/>
      <c r="H42" s="24"/>
      <c r="I42" s="24"/>
      <c r="J42" s="24"/>
    </row>
    <row r="43" spans="1:10" x14ac:dyDescent="0.3">
      <c r="A43" s="23"/>
      <c r="B43" s="24"/>
      <c r="C43" s="24"/>
      <c r="D43" s="24"/>
      <c r="E43" s="24"/>
      <c r="F43" s="24"/>
      <c r="G43" s="24"/>
      <c r="H43" s="24"/>
      <c r="I43" s="24"/>
      <c r="J43" s="24"/>
    </row>
  </sheetData>
  <mergeCells count="39">
    <mergeCell ref="A19:J19"/>
    <mergeCell ref="A4:J4"/>
    <mergeCell ref="A5:J5"/>
    <mergeCell ref="A6:J6"/>
    <mergeCell ref="A7:J7"/>
    <mergeCell ref="A8:J8"/>
    <mergeCell ref="A9:J9"/>
    <mergeCell ref="A10:J10"/>
    <mergeCell ref="A12:J12"/>
    <mergeCell ref="A13:J13"/>
    <mergeCell ref="A15:J15"/>
    <mergeCell ref="A16:J16"/>
    <mergeCell ref="A17:J17"/>
    <mergeCell ref="A18:J18"/>
    <mergeCell ref="A14:J14"/>
    <mergeCell ref="A31:J31"/>
    <mergeCell ref="A20:J20"/>
    <mergeCell ref="A21:J21"/>
    <mergeCell ref="A22:J22"/>
    <mergeCell ref="A24:J24"/>
    <mergeCell ref="A23:J23"/>
    <mergeCell ref="A25:J25"/>
    <mergeCell ref="A26:J26"/>
    <mergeCell ref="A27:J27"/>
    <mergeCell ref="A28:J28"/>
    <mergeCell ref="A29:J29"/>
    <mergeCell ref="A30:J30"/>
    <mergeCell ref="A33:J33"/>
    <mergeCell ref="A32:J32"/>
    <mergeCell ref="A34:J34"/>
    <mergeCell ref="A36:J36"/>
    <mergeCell ref="A43:J43"/>
    <mergeCell ref="A35:J35"/>
    <mergeCell ref="A42:J42"/>
    <mergeCell ref="A41:J41"/>
    <mergeCell ref="A37:J37"/>
    <mergeCell ref="A38:J38"/>
    <mergeCell ref="A40:J40"/>
    <mergeCell ref="A39:J3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232BA1-AFDA-4FFA-8517-00492131DFA7}">
  <dimension ref="A1:J3"/>
  <sheetViews>
    <sheetView workbookViewId="0">
      <selection activeCell="K11" sqref="K11"/>
    </sheetView>
  </sheetViews>
  <sheetFormatPr defaultRowHeight="14.4" x14ac:dyDescent="0.3"/>
  <sheetData>
    <row r="1" spans="1:10" x14ac:dyDescent="0.3">
      <c r="A1" s="3" t="s">
        <v>83</v>
      </c>
    </row>
    <row r="2" spans="1:10" x14ac:dyDescent="0.3">
      <c r="A2" s="19" t="s">
        <v>85</v>
      </c>
    </row>
    <row r="3" spans="1:10" ht="409.2" customHeight="1" x14ac:dyDescent="0.3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</row>
  </sheetData>
  <mergeCells count="1">
    <mergeCell ref="A3:J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DE6F-3C53-4688-8DF7-42A3AD6F5340}">
  <dimension ref="A1:P6"/>
  <sheetViews>
    <sheetView workbookViewId="0">
      <selection activeCell="A5" sqref="A5"/>
    </sheetView>
  </sheetViews>
  <sheetFormatPr defaultRowHeight="14.4" x14ac:dyDescent="0.3"/>
  <sheetData>
    <row r="1" spans="1:16" x14ac:dyDescent="0.3">
      <c r="A1" s="3"/>
    </row>
    <row r="3" spans="1:16" ht="13.2" customHeight="1" x14ac:dyDescent="0.3"/>
    <row r="4" spans="1:16" x14ac:dyDescent="0.3">
      <c r="A4" s="3" t="s">
        <v>76</v>
      </c>
      <c r="P4" s="19" t="s">
        <v>86</v>
      </c>
    </row>
    <row r="5" spans="1:16" x14ac:dyDescent="0.3">
      <c r="A5" s="12" t="str">
        <f xml:space="preserve"> CONCATENATE("USE ",'1-2-Generator'!$B$3, "; EXEC ",'1-2-Generator'!$B$5, " '1;1.234;2;4.4;3;-56;10002;12345;10003;-2;20001;1;20002;1;30010;ABC;30011;DEF;'")</f>
        <v>USE PLCSQL; EXEC sp_SaveConventional '1;1.234;2;4.4;3;-56;10002;12345;10003;-2;20001;1;20002;1;30010;ABC;30011;DEF;'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t="s">
        <v>10</v>
      </c>
    </row>
    <row r="6" spans="1:16" x14ac:dyDescent="0.3">
      <c r="P6" t="s">
        <v>91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2C66-2E32-4247-8F9C-69EDF8DC4A50}">
  <dimension ref="A2:A23"/>
  <sheetViews>
    <sheetView workbookViewId="0">
      <selection activeCell="A2" sqref="A2"/>
    </sheetView>
  </sheetViews>
  <sheetFormatPr defaultRowHeight="14.4" x14ac:dyDescent="0.3"/>
  <sheetData>
    <row r="2" spans="1:1" x14ac:dyDescent="0.3">
      <c r="A2" s="19" t="s">
        <v>90</v>
      </c>
    </row>
    <row r="4" spans="1:1" x14ac:dyDescent="0.3">
      <c r="A4" t="s">
        <v>88</v>
      </c>
    </row>
    <row r="23" spans="1:1" x14ac:dyDescent="0.3">
      <c r="A23" t="s">
        <v>87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6</vt:i4>
      </vt:variant>
      <vt:variant>
        <vt:lpstr>Navngivne områder</vt:lpstr>
      </vt:variant>
      <vt:variant>
        <vt:i4>4</vt:i4>
      </vt:variant>
    </vt:vector>
  </HeadingPairs>
  <TitlesOfParts>
    <vt:vector size="10" baseType="lpstr">
      <vt:lpstr>1-2-Generator</vt:lpstr>
      <vt:lpstr>3-Create stored procedure</vt:lpstr>
      <vt:lpstr>4-Create table</vt:lpstr>
      <vt:lpstr>5-Function StringEater</vt:lpstr>
      <vt:lpstr>6-Test stored procedure</vt:lpstr>
      <vt:lpstr>7-PLC Log Values</vt:lpstr>
      <vt:lpstr>dbname</vt:lpstr>
      <vt:lpstr>DestTable</vt:lpstr>
      <vt:lpstr>RoutineName</vt:lpstr>
      <vt:lpstr>SourceTable</vt:lpstr>
    </vt:vector>
  </TitlesOfParts>
  <Company>Automatic Syd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Jorsal</dc:creator>
  <cp:lastModifiedBy>Finn Bonefeld FBH. Hansen</cp:lastModifiedBy>
  <cp:lastPrinted>2019-03-14T13:16:25Z</cp:lastPrinted>
  <dcterms:created xsi:type="dcterms:W3CDTF">2012-10-23T10:39:16Z</dcterms:created>
  <dcterms:modified xsi:type="dcterms:W3CDTF">2019-03-18T09:37:24Z</dcterms:modified>
</cp:coreProperties>
</file>